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_pracovni\vyuka\ZS\zsw_zakladni_software\cviceni_excel\"/>
    </mc:Choice>
  </mc:AlternateContent>
  <bookViews>
    <workbookView xWindow="480" yWindow="105" windowWidth="11325" windowHeight="6930" activeTab="7"/>
  </bookViews>
  <sheets>
    <sheet name="Chyby" sheetId="24" r:id="rId1"/>
    <sheet name="Matice" sheetId="30" r:id="rId2"/>
    <sheet name="Maticový vzorec" sheetId="31" r:id="rId3"/>
    <sheet name="Souřadnice" sheetId="27" r:id="rId4"/>
    <sheet name="Úrok" sheetId="28" r:id="rId5"/>
    <sheet name="Názvy oblastí" sheetId="8" r:id="rId6"/>
    <sheet name="Adresace" sheetId="4" r:id="rId7"/>
    <sheet name="Logické" sheetId="34" r:id="rId8"/>
    <sheet name="Složené" sheetId="32" r:id="rId9"/>
    <sheet name="Cvičení složené" sheetId="33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A6" i="34" l="1"/>
  <c r="A5" i="34"/>
  <c r="A4" i="34"/>
  <c r="A3" i="34"/>
  <c r="A2" i="34"/>
  <c r="B4" i="32"/>
  <c r="B3" i="32"/>
  <c r="B2" i="32"/>
  <c r="C2" i="27" l="1"/>
  <c r="B5" i="28" l="1"/>
  <c r="B3" i="24" l="1"/>
  <c r="B2" i="24"/>
  <c r="A1" i="24"/>
  <c r="B4" i="24"/>
  <c r="C10" i="8" l="1"/>
  <c r="D10" i="8"/>
  <c r="E10" i="8"/>
  <c r="G21" i="4"/>
  <c r="E21" i="4"/>
  <c r="D21" i="4"/>
</calcChain>
</file>

<file path=xl/sharedStrings.xml><?xml version="1.0" encoding="utf-8"?>
<sst xmlns="http://schemas.openxmlformats.org/spreadsheetml/2006/main" count="271" uniqueCount="246">
  <si>
    <t>Návrh plánu vybraných nákladů použitím koeficientu</t>
  </si>
  <si>
    <t>Účet</t>
  </si>
  <si>
    <t>Položka</t>
  </si>
  <si>
    <t>Skut.</t>
  </si>
  <si>
    <t>Koef.</t>
  </si>
  <si>
    <t>Relativní adresace</t>
  </si>
  <si>
    <t>Absolutní adresace</t>
  </si>
  <si>
    <t>Spotřeba materiálu</t>
  </si>
  <si>
    <t xml:space="preserve"> =D6*J5</t>
  </si>
  <si>
    <t xml:space="preserve"> =D6*$J$5</t>
  </si>
  <si>
    <t>Energie</t>
  </si>
  <si>
    <t xml:space="preserve"> =D7*J6</t>
  </si>
  <si>
    <t xml:space="preserve"> =D7*$J$5</t>
  </si>
  <si>
    <t>Náklady na prodané zboží</t>
  </si>
  <si>
    <t xml:space="preserve"> =D8*J7</t>
  </si>
  <si>
    <t xml:space="preserve"> =D8*$J$5</t>
  </si>
  <si>
    <t>Opravy a udržování</t>
  </si>
  <si>
    <t xml:space="preserve"> =D9*J8</t>
  </si>
  <si>
    <t xml:space="preserve"> =D9*$J$5</t>
  </si>
  <si>
    <t>Cestovné</t>
  </si>
  <si>
    <t xml:space="preserve"> =D10*J9</t>
  </si>
  <si>
    <t xml:space="preserve"> =D10*$J$5</t>
  </si>
  <si>
    <t>Spoje</t>
  </si>
  <si>
    <t xml:space="preserve"> =D11*J10</t>
  </si>
  <si>
    <t xml:space="preserve"> =D11*$J$5</t>
  </si>
  <si>
    <t>Nájemné prostor</t>
  </si>
  <si>
    <t xml:space="preserve"> =D12*J11</t>
  </si>
  <si>
    <t xml:space="preserve"> =D12*$J$5</t>
  </si>
  <si>
    <t>Služby</t>
  </si>
  <si>
    <t xml:space="preserve"> =D13*J12</t>
  </si>
  <si>
    <t xml:space="preserve"> =D13*$J$5</t>
  </si>
  <si>
    <t>Nakupované subdodávky</t>
  </si>
  <si>
    <t xml:space="preserve"> =D14*J13</t>
  </si>
  <si>
    <t xml:space="preserve"> =D14*$J$5</t>
  </si>
  <si>
    <t>Propagace</t>
  </si>
  <si>
    <t xml:space="preserve"> =D15*J14</t>
  </si>
  <si>
    <t xml:space="preserve"> =D15*$J$5</t>
  </si>
  <si>
    <t>52x</t>
  </si>
  <si>
    <t>Mzdové náklady</t>
  </si>
  <si>
    <t xml:space="preserve"> =D16*J15</t>
  </si>
  <si>
    <t xml:space="preserve"> =D16*$J$5</t>
  </si>
  <si>
    <t>56x</t>
  </si>
  <si>
    <t>Finanční náklady</t>
  </si>
  <si>
    <t xml:space="preserve"> =D17*J16</t>
  </si>
  <si>
    <t xml:space="preserve"> =D17*$J$5</t>
  </si>
  <si>
    <t>Ostatní náklady</t>
  </si>
  <si>
    <t xml:space="preserve"> =D18*J17</t>
  </si>
  <si>
    <t xml:space="preserve"> =D18*$J$5</t>
  </si>
  <si>
    <t>Leasing</t>
  </si>
  <si>
    <t>Odpisy</t>
  </si>
  <si>
    <t>CELKEM</t>
  </si>
  <si>
    <t>hodnoty v tis. Kč</t>
  </si>
  <si>
    <t>Celkem</t>
  </si>
  <si>
    <t>Součet</t>
  </si>
  <si>
    <t>Leden</t>
  </si>
  <si>
    <t>Únor</t>
  </si>
  <si>
    <t>Březen</t>
  </si>
  <si>
    <t>Stř. 1</t>
  </si>
  <si>
    <t>Stř. 2</t>
  </si>
  <si>
    <t>Stř. 3</t>
  </si>
  <si>
    <t>Stř. 4</t>
  </si>
  <si>
    <t>Zpráva o prodeji</t>
  </si>
  <si>
    <t xml:space="preserve"> =SUMA(Leden)</t>
  </si>
  <si>
    <t>Plán 2009</t>
  </si>
  <si>
    <t>Prodej</t>
  </si>
  <si>
    <t>Stř._1</t>
  </si>
  <si>
    <t>Stř._2</t>
  </si>
  <si>
    <t>Stř._3</t>
  </si>
  <si>
    <t>Stř._4</t>
  </si>
  <si>
    <t xml:space="preserve"> =Stř._2 Únor</t>
  </si>
  <si>
    <t xml:space="preserve"> =SUMA(Stř._2)</t>
  </si>
  <si>
    <t xml:space="preserve"> =SUMA(Prodej)</t>
  </si>
  <si>
    <t xml:space="preserve"> =SUMA(Stř._2;Stř._3)</t>
  </si>
  <si>
    <t>Výpočty prodeje</t>
  </si>
  <si>
    <t>2. střediska v únoru</t>
  </si>
  <si>
    <t>Prodej úhrnem</t>
  </si>
  <si>
    <t>Rozdíl březen - leden</t>
  </si>
  <si>
    <t>Březen celkem</t>
  </si>
  <si>
    <t>Leden celkem</t>
  </si>
  <si>
    <t>2. a 3. středisko spolu</t>
  </si>
  <si>
    <t>2. střediska celkem</t>
  </si>
  <si>
    <t xml:space="preserve"> =SUMA(Březen)</t>
  </si>
  <si>
    <t xml:space="preserve"> =SUMA(Březen)-SUMA(Leden)</t>
  </si>
  <si>
    <t>='Názvy oblastí'!$E$6:$E$9</t>
  </si>
  <si>
    <t>='Názvy oblastí'!$C$6:$C$9</t>
  </si>
  <si>
    <t>='Názvy oblastí'!$C$6:$E$9</t>
  </si>
  <si>
    <t>='Názvy oblastí'!$C$6:$E$6</t>
  </si>
  <si>
    <t>='Názvy oblastí'!$C$7:$E$7</t>
  </si>
  <si>
    <t>='Názvy oblastí'!$C$8:$E$8</t>
  </si>
  <si>
    <t>='Názvy oblastí'!$C$9:$E$9</t>
  </si>
  <si>
    <t>='Názvy oblastí'!$D$6:$D$9</t>
  </si>
  <si>
    <t>Použité funkce</t>
  </si>
  <si>
    <t>Výrobek</t>
  </si>
  <si>
    <t>Jistina</t>
  </si>
  <si>
    <t>Úrok</t>
  </si>
  <si>
    <t>Roky</t>
  </si>
  <si>
    <t>Duben</t>
  </si>
  <si>
    <t>Květen</t>
  </si>
  <si>
    <t>Červen</t>
  </si>
  <si>
    <t>Množství</t>
  </si>
  <si>
    <t>Cena</t>
  </si>
  <si>
    <t>Cena za kus</t>
  </si>
  <si>
    <t>Kusů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</si>
  <si>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</si>
  <si>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</si>
  <si>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</si>
  <si>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</si>
  <si>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</si>
  <si>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</si>
  <si>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</si>
  <si>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</si>
  <si>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</si>
  <si>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</si>
  <si>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Matice A</t>
  </si>
  <si>
    <t>Matice B</t>
  </si>
  <si>
    <t>Rozdíl</t>
  </si>
  <si>
    <t>Tržba:</t>
  </si>
  <si>
    <t>Cena bez DPH</t>
  </si>
  <si>
    <t>Cena s DPH</t>
  </si>
  <si>
    <t>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</si>
  <si>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</si>
  <si>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</si>
  <si>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</si>
  <si>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</si>
  <si>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</si>
  <si>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</si>
  <si>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</si>
  <si>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</si>
  <si>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</si>
  <si>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</si>
  <si>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</si>
  <si>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</si>
  <si>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</si>
  <si>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</si>
  <si>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</si>
  <si>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</si>
  <si>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</si>
  <si>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</si>
  <si>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</si>
  <si>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</si>
  <si>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</si>
  <si>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</si>
  <si>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</si>
  <si>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</si>
  <si>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</si>
  <si>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</si>
  <si>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</si>
  <si>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</si>
  <si>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</si>
  <si>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</si>
  <si>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</si>
  <si>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</si>
  <si>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</si>
  <si>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</si>
  <si>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</si>
  <si>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</si>
  <si>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</si>
  <si>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</si>
  <si>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</si>
  <si>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</si>
  <si>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</si>
  <si>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</si>
  <si>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</si>
  <si>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</si>
  <si>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</si>
  <si>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</si>
  <si>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</si>
  <si>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</si>
  <si>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</si>
  <si>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</si>
  <si>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</si>
  <si>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</si>
  <si>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</si>
  <si>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</si>
  <si>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</si>
  <si>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</si>
  <si>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</si>
  <si>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</si>
  <si>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</si>
  <si>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</si>
  <si>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</si>
  <si>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</si>
  <si>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</si>
  <si>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</si>
  <si>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</si>
  <si>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</si>
  <si>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</si>
  <si>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</si>
  <si>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</si>
  <si>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</si>
  <si>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</si>
  <si>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</si>
  <si>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</si>
  <si>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</si>
  <si>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</si>
  <si>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</si>
  <si>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</si>
  <si>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</si>
  <si>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</si>
  <si>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</si>
  <si>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</si>
  <si>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</si>
  <si>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</si>
  <si>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</si>
  <si>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</si>
  <si>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</si>
  <si>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</si>
  <si>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</si>
  <si>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</si>
  <si>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</si>
  <si>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</si>
  <si>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</si>
  <si>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</si>
  <si>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</si>
  <si>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</si>
  <si>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</si>
  <si>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</si>
  <si>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</si>
  <si>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</si>
  <si>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Tažená čísla: 20-21-25</t>
  </si>
  <si>
    <t>První tažené číslo:</t>
  </si>
  <si>
    <t>Druhé tažené číslo:</t>
  </si>
  <si>
    <t>Třetí tažené číslo:</t>
  </si>
  <si>
    <t>Celé jméno</t>
  </si>
  <si>
    <t>RČ</t>
  </si>
  <si>
    <t>Křestní</t>
  </si>
  <si>
    <t>Příjmení</t>
  </si>
  <si>
    <t>Pohlaví</t>
  </si>
  <si>
    <t>Rok narození</t>
  </si>
  <si>
    <t>Měsíc narození</t>
  </si>
  <si>
    <t>Den narození</t>
  </si>
  <si>
    <t>Datum narození</t>
  </si>
  <si>
    <t>Pavel Novák</t>
  </si>
  <si>
    <t>880524/7894</t>
  </si>
  <si>
    <t>Alena Konopásková</t>
  </si>
  <si>
    <t>945316/4578</t>
  </si>
  <si>
    <t>KDYŽ</t>
  </si>
  <si>
    <t>Určí, který logický test má proběhnout.</t>
  </si>
  <si>
    <t>Vrátí hodnotu PRAVDA, mají-li všechny argumenty hodnotu PRAVDA.</t>
  </si>
  <si>
    <t>NEBO</t>
  </si>
  <si>
    <t xml:space="preserve">Vrátí hodnotu PRAVDA, je-li alespoň jeden argument roven hodnotě </t>
  </si>
  <si>
    <t>PRAVDA.</t>
  </si>
  <si>
    <t>NE</t>
  </si>
  <si>
    <t>Provede logickou negaci argumentu funkce.</t>
  </si>
  <si>
    <t>JE.CHYBHODN</t>
  </si>
  <si>
    <t>Zobrazí zadanou hodnotu, jestliže výpočet vzorce zjistí chybu; v opačném případě zobrazí výsledek vzorce.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</si>
</sst>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\ &quot;Kč&quot;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Times New Roman CE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4"/>
      <color indexed="12"/>
      <name val="Times New Roman"/>
      <family val="1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8" xfId="0" applyFont="1" applyFill="1" applyBorder="1"/>
    <xf numFmtId="164" fontId="1" fillId="0" borderId="9" xfId="0" applyNumberFormat="1" applyFont="1" applyFill="1" applyBorder="1"/>
    <xf numFmtId="164" fontId="1" fillId="0" borderId="10" xfId="0" applyNumberFormat="1" applyFont="1" applyFill="1" applyBorder="1"/>
    <xf numFmtId="164" fontId="1" fillId="0" borderId="11" xfId="0" applyNumberFormat="1" applyFont="1" applyFill="1" applyBorder="1"/>
    <xf numFmtId="164" fontId="0" fillId="0" borderId="12" xfId="0" applyNumberFormat="1" applyBorder="1"/>
    <xf numFmtId="0" fontId="1" fillId="0" borderId="13" xfId="0" applyFont="1" applyFill="1" applyBorder="1" applyAlignment="1">
      <alignment horizontal="right"/>
    </xf>
    <xf numFmtId="0" fontId="1" fillId="0" borderId="14" xfId="0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164" fontId="0" fillId="0" borderId="17" xfId="0" applyNumberFormat="1" applyBorder="1"/>
    <xf numFmtId="0" fontId="1" fillId="0" borderId="13" xfId="2" applyFont="1" applyFill="1" applyBorder="1" applyAlignment="1" applyProtection="1">
      <alignment horizontal="right"/>
    </xf>
    <xf numFmtId="0" fontId="1" fillId="0" borderId="14" xfId="3" applyFont="1" applyFill="1" applyBorder="1" applyAlignment="1" applyProtection="1">
      <alignment wrapText="1"/>
    </xf>
    <xf numFmtId="164" fontId="1" fillId="0" borderId="15" xfId="2" applyNumberFormat="1" applyFont="1" applyFill="1" applyBorder="1" applyProtection="1">
      <protection locked="0"/>
    </xf>
    <xf numFmtId="0" fontId="1" fillId="0" borderId="18" xfId="2" applyFont="1" applyFill="1" applyBorder="1" applyAlignment="1" applyProtection="1">
      <alignment horizontal="right"/>
    </xf>
    <xf numFmtId="0" fontId="1" fillId="0" borderId="19" xfId="3" applyFont="1" applyFill="1" applyBorder="1" applyAlignment="1" applyProtection="1">
      <alignment wrapText="1"/>
    </xf>
    <xf numFmtId="164" fontId="1" fillId="0" borderId="20" xfId="2" applyNumberFormat="1" applyFont="1" applyFill="1" applyBorder="1" applyProtection="1">
      <protection locked="0"/>
    </xf>
    <xf numFmtId="164" fontId="1" fillId="0" borderId="21" xfId="0" applyNumberFormat="1" applyFont="1" applyFill="1" applyBorder="1"/>
    <xf numFmtId="164" fontId="1" fillId="0" borderId="22" xfId="0" applyNumberFormat="1" applyFont="1" applyFill="1" applyBorder="1"/>
    <xf numFmtId="164" fontId="0" fillId="0" borderId="23" xfId="0" applyNumberFormat="1" applyBorder="1"/>
    <xf numFmtId="0" fontId="1" fillId="0" borderId="7" xfId="2" applyFont="1" applyFill="1" applyBorder="1" applyAlignment="1" applyProtection="1">
      <alignment horizontal="right"/>
    </xf>
    <xf numFmtId="0" fontId="1" fillId="0" borderId="8" xfId="3" applyFont="1" applyFill="1" applyBorder="1" applyAlignment="1" applyProtection="1">
      <alignment wrapText="1"/>
    </xf>
    <xf numFmtId="164" fontId="1" fillId="0" borderId="9" xfId="2" applyNumberFormat="1" applyFont="1" applyFill="1" applyBorder="1" applyProtection="1">
      <protection locked="0"/>
    </xf>
    <xf numFmtId="0" fontId="1" fillId="0" borderId="24" xfId="2" applyFont="1" applyFill="1" applyBorder="1" applyProtection="1"/>
    <xf numFmtId="0" fontId="1" fillId="0" borderId="25" xfId="0" applyFont="1" applyFill="1" applyBorder="1"/>
    <xf numFmtId="164" fontId="4" fillId="0" borderId="26" xfId="2" applyNumberFormat="1" applyFont="1" applyFill="1" applyBorder="1" applyProtection="1">
      <protection locked="0"/>
    </xf>
    <xf numFmtId="164" fontId="4" fillId="0" borderId="27" xfId="0" applyNumberFormat="1" applyFont="1" applyFill="1" applyBorder="1"/>
    <xf numFmtId="164" fontId="1" fillId="0" borderId="28" xfId="0" applyNumberFormat="1" applyFont="1" applyFill="1" applyBorder="1"/>
    <xf numFmtId="164" fontId="4" fillId="0" borderId="28" xfId="0" applyNumberFormat="1" applyFont="1" applyFill="1" applyBorder="1"/>
    <xf numFmtId="164" fontId="0" fillId="0" borderId="29" xfId="0" applyNumberForma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NumberFormat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0" quotePrefix="1" applyFont="1" applyAlignment="1">
      <alignment horizontal="left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0" xfId="0" applyFont="1"/>
    <xf numFmtId="0" fontId="1" fillId="4" borderId="21" xfId="0" applyFont="1" applyFill="1" applyBorder="1" applyAlignment="1">
      <alignment horizontal="centerContinuous"/>
    </xf>
    <xf numFmtId="0" fontId="1" fillId="4" borderId="22" xfId="0" applyFont="1" applyFill="1" applyBorder="1" applyAlignment="1">
      <alignment horizontal="centerContinuous"/>
    </xf>
    <xf numFmtId="0" fontId="1" fillId="5" borderId="22" xfId="0" applyFont="1" applyFill="1" applyBorder="1" applyAlignment="1">
      <alignment horizontal="centerContinuous"/>
    </xf>
    <xf numFmtId="0" fontId="0" fillId="5" borderId="23" xfId="0" applyFill="1" applyBorder="1" applyAlignment="1">
      <alignment horizontal="centerContinuous"/>
    </xf>
    <xf numFmtId="0" fontId="4" fillId="6" borderId="30" xfId="0" applyFont="1" applyFill="1" applyBorder="1" applyAlignment="1">
      <alignment horizontal="center"/>
    </xf>
    <xf numFmtId="0" fontId="10" fillId="0" borderId="0" xfId="0" applyFont="1"/>
    <xf numFmtId="0" fontId="10" fillId="4" borderId="0" xfId="0" applyNumberFormat="1" applyFont="1" applyFill="1"/>
    <xf numFmtId="3" fontId="13" fillId="2" borderId="9" xfId="0" applyNumberFormat="1" applyFont="1" applyFill="1" applyBorder="1"/>
    <xf numFmtId="3" fontId="13" fillId="3" borderId="10" xfId="0" applyNumberFormat="1" applyFont="1" applyFill="1" applyBorder="1"/>
    <xf numFmtId="3" fontId="13" fillId="0" borderId="15" xfId="0" applyNumberFormat="1" applyFont="1" applyBorder="1"/>
    <xf numFmtId="3" fontId="13" fillId="0" borderId="31" xfId="0" applyNumberFormat="1" applyFont="1" applyFill="1" applyBorder="1"/>
    <xf numFmtId="3" fontId="13" fillId="2" borderId="15" xfId="0" applyNumberFormat="1" applyFont="1" applyFill="1" applyBorder="1"/>
    <xf numFmtId="3" fontId="13" fillId="3" borderId="31" xfId="0" applyNumberFormat="1" applyFont="1" applyFill="1" applyBorder="1"/>
    <xf numFmtId="3" fontId="13" fillId="0" borderId="20" xfId="0" applyNumberFormat="1" applyFont="1" applyBorder="1"/>
    <xf numFmtId="3" fontId="13" fillId="0" borderId="21" xfId="0" applyNumberFormat="1" applyFont="1" applyFill="1" applyBorder="1"/>
    <xf numFmtId="0" fontId="15" fillId="0" borderId="0" xfId="0" applyFont="1"/>
    <xf numFmtId="0" fontId="16" fillId="0" borderId="0" xfId="0" applyFont="1"/>
    <xf numFmtId="0" fontId="7" fillId="0" borderId="32" xfId="0" applyFont="1" applyBorder="1"/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2" borderId="35" xfId="0" applyFont="1" applyFill="1" applyBorder="1"/>
    <xf numFmtId="3" fontId="13" fillId="3" borderId="36" xfId="0" applyNumberFormat="1" applyFont="1" applyFill="1" applyBorder="1"/>
    <xf numFmtId="0" fontId="12" fillId="0" borderId="37" xfId="0" applyFont="1" applyBorder="1"/>
    <xf numFmtId="3" fontId="13" fillId="0" borderId="38" xfId="0" applyNumberFormat="1" applyFont="1" applyFill="1" applyBorder="1"/>
    <xf numFmtId="0" fontId="12" fillId="2" borderId="37" xfId="0" applyFont="1" applyFill="1" applyBorder="1"/>
    <xf numFmtId="3" fontId="13" fillId="3" borderId="38" xfId="0" applyNumberFormat="1" applyFont="1" applyFill="1" applyBorder="1"/>
    <xf numFmtId="0" fontId="12" fillId="0" borderId="39" xfId="0" applyFont="1" applyBorder="1"/>
    <xf numFmtId="3" fontId="13" fillId="0" borderId="34" xfId="0" applyNumberFormat="1" applyFont="1" applyFill="1" applyBorder="1"/>
    <xf numFmtId="3" fontId="15" fillId="0" borderId="40" xfId="0" applyNumberFormat="1" applyFont="1" applyBorder="1"/>
    <xf numFmtId="3" fontId="15" fillId="0" borderId="41" xfId="0" applyNumberFormat="1" applyFont="1" applyBorder="1"/>
    <xf numFmtId="3" fontId="15" fillId="0" borderId="42" xfId="0" applyNumberFormat="1" applyFont="1" applyBorder="1"/>
    <xf numFmtId="0" fontId="15" fillId="0" borderId="43" xfId="0" applyFont="1" applyBorder="1"/>
    <xf numFmtId="0" fontId="16" fillId="7" borderId="0" xfId="0" applyFont="1" applyFill="1"/>
    <xf numFmtId="2" fontId="0" fillId="0" borderId="0" xfId="0" applyNumberFormat="1"/>
    <xf numFmtId="165" fontId="0" fillId="0" borderId="0" xfId="0" applyNumberFormat="1"/>
    <xf numFmtId="0" fontId="0" fillId="0" borderId="51" xfId="0" applyBorder="1"/>
    <xf numFmtId="10" fontId="0" fillId="0" borderId="0" xfId="0" applyNumberFormat="1"/>
    <xf numFmtId="0" fontId="0" fillId="8" borderId="0" xfId="0" applyFill="1"/>
    <xf numFmtId="0" fontId="0" fillId="8" borderId="51" xfId="0" applyFill="1" applyBorder="1"/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4" fontId="0" fillId="0" borderId="0" xfId="0" applyNumberFormat="1"/>
    <xf numFmtId="0" fontId="18" fillId="0" borderId="0" xfId="0" applyFont="1" applyAlignment="1">
      <alignment horizontal="left" vertical="center" indent="4" readingOrder="1"/>
    </xf>
    <xf numFmtId="0" fontId="0" fillId="0" borderId="0" xfId="0" applyFont="1"/>
  </cellXfs>
  <cellStyles count="4">
    <cellStyle name="Normální" xfId="0" builtinId="0"/>
    <cellStyle name="normální 2" xfId="1"/>
    <cellStyle name="normální_main" xfId="2"/>
    <cellStyle name="normální_ROZPOČET (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defaultRowHeight="12.75" x14ac:dyDescent="0.2"/>
  <cols>
    <col min="1" max="1" width="16.42578125" bestFit="1" customWidth="1"/>
    <col min="2" max="2" width="12.5703125" customWidth="1"/>
  </cols>
  <sheetData>
    <row r="1" spans="1:2" x14ac:dyDescent="0.2">
      <c r="A1" t="e">
        <f>10/0</f>
        <v>#DIV/0!</v>
      </c>
    </row>
    <row r="2" spans="1:2" x14ac:dyDescent="0.2">
      <c r="A2">
        <v>10</v>
      </c>
      <c r="B2" t="e">
        <f>B1+"Ahoj"</f>
        <v>#VALUE!</v>
      </c>
    </row>
    <row r="3" spans="1:2" x14ac:dyDescent="0.2">
      <c r="B3" t="e">
        <f>[1]List!A2</f>
        <v>#REF!</v>
      </c>
    </row>
    <row r="4" spans="1:2" x14ac:dyDescent="0.2">
      <c r="B4" t="e">
        <f ca="1">SUMMA(A3)</f>
        <v>#NAME?</v>
      </c>
    </row>
    <row r="5" spans="1:2" x14ac:dyDescent="0.2">
      <c r="B5" s="81">
        <v>123458747478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XFD1048576"/>
    </sheetView>
  </sheetViews>
  <sheetFormatPr defaultRowHeight="12.75" x14ac:dyDescent="0.2"/>
  <cols>
    <col min="1" max="1" width="18.5703125" bestFit="1" customWidth="1"/>
    <col min="2" max="2" width="11.85546875" bestFit="1" customWidth="1"/>
    <col min="6" max="6" width="12.28515625" bestFit="1" customWidth="1"/>
    <col min="9" max="9" width="10.140625" bestFit="1" customWidth="1"/>
  </cols>
  <sheetData>
    <row r="1" spans="1:9" x14ac:dyDescent="0.2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</row>
    <row r="2" spans="1:9" x14ac:dyDescent="0.2">
      <c r="A2" t="s">
        <v>232</v>
      </c>
      <c r="B2" t="s">
        <v>233</v>
      </c>
      <c r="I2" s="94"/>
    </row>
    <row r="3" spans="1:9" x14ac:dyDescent="0.2">
      <c r="A3" t="s">
        <v>234</v>
      </c>
      <c r="B3" t="s">
        <v>235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23" sqref="F23"/>
    </sheetView>
  </sheetViews>
  <sheetFormatPr defaultRowHeight="12.75" x14ac:dyDescent="0.2"/>
  <cols>
    <col min="2" max="2" width="11.85546875" bestFit="1" customWidth="1"/>
    <col min="7" max="8" width="18.7109375" bestFit="1" customWidth="1"/>
    <col min="9" max="9" width="18.5703125" bestFit="1" customWidth="1"/>
  </cols>
  <sheetData>
    <row r="1" spans="1:8" x14ac:dyDescent="0.2">
      <c r="A1" t="s">
        <v>113</v>
      </c>
      <c r="D1" t="s">
        <v>114</v>
      </c>
      <c r="G1" t="s">
        <v>53</v>
      </c>
    </row>
    <row r="2" spans="1:8" x14ac:dyDescent="0.2">
      <c r="A2">
        <v>4</v>
      </c>
      <c r="B2">
        <v>5</v>
      </c>
      <c r="D2">
        <v>1</v>
      </c>
      <c r="E2">
        <v>7</v>
      </c>
      <c r="G2" s="85"/>
      <c r="H2" s="85"/>
    </row>
    <row r="3" spans="1:8" x14ac:dyDescent="0.2">
      <c r="A3">
        <v>1</v>
      </c>
      <c r="B3">
        <v>1</v>
      </c>
      <c r="D3">
        <v>2</v>
      </c>
      <c r="E3">
        <v>4</v>
      </c>
      <c r="G3" s="85"/>
      <c r="H3" s="85"/>
    </row>
    <row r="5" spans="1:8" x14ac:dyDescent="0.2">
      <c r="G5" t="s">
        <v>115</v>
      </c>
    </row>
    <row r="6" spans="1:8" x14ac:dyDescent="0.2">
      <c r="G6" s="85"/>
      <c r="H6" s="85"/>
    </row>
    <row r="7" spans="1:8" x14ac:dyDescent="0.2">
      <c r="G7" s="85"/>
      <c r="H7" s="85"/>
    </row>
    <row r="9" spans="1:8" x14ac:dyDescent="0.2">
      <c r="A9" t="s">
        <v>92</v>
      </c>
      <c r="B9" t="s">
        <v>101</v>
      </c>
      <c r="C9" t="s">
        <v>102</v>
      </c>
    </row>
    <row r="10" spans="1:8" x14ac:dyDescent="0.2">
      <c r="A10" t="s">
        <v>103</v>
      </c>
      <c r="B10">
        <v>10</v>
      </c>
      <c r="C10">
        <v>1</v>
      </c>
    </row>
    <row r="11" spans="1:8" x14ac:dyDescent="0.2">
      <c r="A11" t="s">
        <v>104</v>
      </c>
      <c r="B11">
        <v>45</v>
      </c>
      <c r="C11">
        <v>5</v>
      </c>
    </row>
    <row r="12" spans="1:8" x14ac:dyDescent="0.2">
      <c r="A12" t="s">
        <v>105</v>
      </c>
      <c r="B12">
        <v>47</v>
      </c>
      <c r="C12">
        <v>8</v>
      </c>
    </row>
    <row r="13" spans="1:8" x14ac:dyDescent="0.2">
      <c r="A13" t="s">
        <v>106</v>
      </c>
      <c r="B13">
        <v>25</v>
      </c>
      <c r="C13">
        <v>6</v>
      </c>
    </row>
    <row r="14" spans="1:8" x14ac:dyDescent="0.2">
      <c r="A14" t="s">
        <v>107</v>
      </c>
      <c r="B14">
        <v>36</v>
      </c>
      <c r="C14">
        <v>4</v>
      </c>
    </row>
    <row r="15" spans="1:8" x14ac:dyDescent="0.2">
      <c r="A15" t="s">
        <v>108</v>
      </c>
      <c r="B15">
        <v>78</v>
      </c>
      <c r="C15">
        <v>7</v>
      </c>
    </row>
    <row r="16" spans="1:8" x14ac:dyDescent="0.2">
      <c r="A16" t="s">
        <v>109</v>
      </c>
      <c r="B16">
        <v>11</v>
      </c>
      <c r="C16">
        <v>2</v>
      </c>
    </row>
    <row r="17" spans="1:3" x14ac:dyDescent="0.2">
      <c r="A17" t="s">
        <v>110</v>
      </c>
      <c r="B17">
        <v>78</v>
      </c>
      <c r="C17">
        <v>5</v>
      </c>
    </row>
    <row r="18" spans="1:3" x14ac:dyDescent="0.2">
      <c r="A18" t="s">
        <v>111</v>
      </c>
      <c r="B18">
        <v>65</v>
      </c>
      <c r="C18">
        <v>8</v>
      </c>
    </row>
    <row r="19" spans="1:3" x14ac:dyDescent="0.2">
      <c r="A19" t="s">
        <v>112</v>
      </c>
      <c r="B19">
        <v>32</v>
      </c>
      <c r="C19">
        <v>9</v>
      </c>
    </row>
    <row r="21" spans="1:3" x14ac:dyDescent="0.2">
      <c r="A21" t="s">
        <v>116</v>
      </c>
      <c r="B21" s="8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32" sqref="D32"/>
    </sheetView>
  </sheetViews>
  <sheetFormatPr defaultRowHeight="12.75" x14ac:dyDescent="0.2"/>
  <sheetData>
    <row r="1" spans="1:7" x14ac:dyDescent="0.2">
      <c r="A1" s="83"/>
      <c r="B1" s="83" t="s">
        <v>54</v>
      </c>
      <c r="C1" s="83" t="s">
        <v>55</v>
      </c>
      <c r="D1" s="83" t="s">
        <v>56</v>
      </c>
      <c r="E1" s="83" t="s">
        <v>96</v>
      </c>
      <c r="F1" s="83" t="s">
        <v>97</v>
      </c>
      <c r="G1" s="83" t="s">
        <v>98</v>
      </c>
    </row>
    <row r="2" spans="1:7" x14ac:dyDescent="0.2">
      <c r="A2" s="83" t="s">
        <v>99</v>
      </c>
      <c r="B2" s="83">
        <v>100</v>
      </c>
      <c r="C2" s="83">
        <v>110</v>
      </c>
      <c r="D2" s="83">
        <v>120</v>
      </c>
      <c r="E2" s="83">
        <v>130</v>
      </c>
      <c r="F2" s="83">
        <v>140</v>
      </c>
      <c r="G2" s="83">
        <v>150</v>
      </c>
    </row>
    <row r="3" spans="1:7" x14ac:dyDescent="0.2">
      <c r="A3" s="83" t="s">
        <v>100</v>
      </c>
      <c r="B3" s="83">
        <v>27.5</v>
      </c>
      <c r="C3" s="83">
        <v>27.4</v>
      </c>
      <c r="D3" s="83">
        <v>28.2</v>
      </c>
      <c r="E3" s="83">
        <v>28.5</v>
      </c>
      <c r="F3" s="83">
        <v>29.5</v>
      </c>
      <c r="G3" s="83">
        <v>30.5</v>
      </c>
    </row>
    <row r="4" spans="1:7" x14ac:dyDescent="0.2">
      <c r="A4" t="s">
        <v>52</v>
      </c>
      <c r="B4" s="85"/>
    </row>
    <row r="7" spans="1:7" x14ac:dyDescent="0.2">
      <c r="A7" s="83" t="s">
        <v>92</v>
      </c>
      <c r="B7" s="83" t="s">
        <v>101</v>
      </c>
      <c r="C7" s="83" t="s">
        <v>102</v>
      </c>
      <c r="D7" s="83" t="s">
        <v>52</v>
      </c>
    </row>
    <row r="8" spans="1:7" x14ac:dyDescent="0.2">
      <c r="A8" s="83" t="s">
        <v>103</v>
      </c>
      <c r="B8" s="83">
        <v>10</v>
      </c>
      <c r="C8" s="83">
        <v>1</v>
      </c>
      <c r="D8" s="86"/>
    </row>
    <row r="9" spans="1:7" x14ac:dyDescent="0.2">
      <c r="A9" s="83" t="s">
        <v>104</v>
      </c>
      <c r="B9" s="83">
        <v>45</v>
      </c>
      <c r="C9" s="83">
        <v>5</v>
      </c>
      <c r="D9" s="86"/>
    </row>
    <row r="10" spans="1:7" x14ac:dyDescent="0.2">
      <c r="A10" s="83" t="s">
        <v>105</v>
      </c>
      <c r="B10" s="83">
        <v>47</v>
      </c>
      <c r="C10" s="83">
        <v>8</v>
      </c>
      <c r="D10" s="86"/>
    </row>
    <row r="11" spans="1:7" x14ac:dyDescent="0.2">
      <c r="A11" s="83" t="s">
        <v>106</v>
      </c>
      <c r="B11" s="83">
        <v>25</v>
      </c>
      <c r="C11" s="83">
        <v>6</v>
      </c>
      <c r="D11" s="86"/>
    </row>
    <row r="12" spans="1:7" x14ac:dyDescent="0.2">
      <c r="A12" s="83" t="s">
        <v>107</v>
      </c>
      <c r="B12" s="83">
        <v>36</v>
      </c>
      <c r="C12" s="83">
        <v>4</v>
      </c>
      <c r="D12" s="86"/>
    </row>
    <row r="13" spans="1:7" x14ac:dyDescent="0.2">
      <c r="A13" s="83" t="s">
        <v>108</v>
      </c>
      <c r="B13" s="83">
        <v>78</v>
      </c>
      <c r="C13" s="83">
        <v>7</v>
      </c>
      <c r="D13" s="86"/>
    </row>
    <row r="14" spans="1:7" x14ac:dyDescent="0.2">
      <c r="A14" s="83" t="s">
        <v>109</v>
      </c>
      <c r="B14" s="83">
        <v>11</v>
      </c>
      <c r="C14" s="83">
        <v>2</v>
      </c>
      <c r="D14" s="86"/>
    </row>
    <row r="15" spans="1:7" x14ac:dyDescent="0.2">
      <c r="A15" s="83" t="s">
        <v>110</v>
      </c>
      <c r="B15" s="83">
        <v>78</v>
      </c>
      <c r="C15" s="83">
        <v>5</v>
      </c>
      <c r="D15" s="86"/>
    </row>
    <row r="16" spans="1:7" x14ac:dyDescent="0.2">
      <c r="A16" s="83" t="s">
        <v>111</v>
      </c>
      <c r="B16" s="83">
        <v>65</v>
      </c>
      <c r="C16" s="83">
        <v>8</v>
      </c>
      <c r="D16" s="86"/>
    </row>
    <row r="17" spans="1:4" x14ac:dyDescent="0.2">
      <c r="A17" s="83" t="s">
        <v>112</v>
      </c>
      <c r="B17" s="83">
        <v>32</v>
      </c>
      <c r="C17" s="83">
        <v>9</v>
      </c>
      <c r="D17" s="8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activeCell="B30" sqref="B30"/>
    </sheetView>
  </sheetViews>
  <sheetFormatPr defaultRowHeight="12.75" x14ac:dyDescent="0.2"/>
  <cols>
    <col min="2" max="2" width="13.42578125" bestFit="1" customWidth="1"/>
    <col min="3" max="3" width="11.28515625" style="82" bestFit="1" customWidth="1"/>
  </cols>
  <sheetData>
    <row r="1" spans="1:6" x14ac:dyDescent="0.2">
      <c r="A1" t="s">
        <v>92</v>
      </c>
      <c r="B1" t="s">
        <v>117</v>
      </c>
      <c r="C1" s="82" t="s">
        <v>118</v>
      </c>
      <c r="E1" t="s">
        <v>119</v>
      </c>
      <c r="F1" s="84">
        <v>0.21</v>
      </c>
    </row>
    <row r="2" spans="1:6" x14ac:dyDescent="0.2">
      <c r="A2" t="s">
        <v>120</v>
      </c>
      <c r="B2" s="82">
        <v>223.99020352387532</v>
      </c>
      <c r="C2" s="82">
        <f>B2*(1+F1)</f>
        <v>271.02814626388914</v>
      </c>
    </row>
    <row r="3" spans="1:6" x14ac:dyDescent="0.2">
      <c r="A3" t="s">
        <v>121</v>
      </c>
      <c r="B3" s="82">
        <v>128.79770988766501</v>
      </c>
    </row>
    <row r="4" spans="1:6" x14ac:dyDescent="0.2">
      <c r="A4" t="s">
        <v>122</v>
      </c>
      <c r="B4" s="82">
        <v>158.58432581881829</v>
      </c>
    </row>
    <row r="5" spans="1:6" x14ac:dyDescent="0.2">
      <c r="A5" t="s">
        <v>123</v>
      </c>
      <c r="B5" s="82">
        <v>122.90089349712332</v>
      </c>
    </row>
    <row r="6" spans="1:6" x14ac:dyDescent="0.2">
      <c r="A6" t="s">
        <v>124</v>
      </c>
      <c r="B6" s="82">
        <v>71.554832312502285</v>
      </c>
    </row>
    <row r="7" spans="1:6" x14ac:dyDescent="0.2">
      <c r="A7" t="s">
        <v>125</v>
      </c>
      <c r="B7" s="82">
        <v>82.467372336340802</v>
      </c>
    </row>
    <row r="8" spans="1:6" x14ac:dyDescent="0.2">
      <c r="A8" t="s">
        <v>126</v>
      </c>
      <c r="B8" s="82">
        <v>139.35829200368551</v>
      </c>
    </row>
    <row r="9" spans="1:6" x14ac:dyDescent="0.2">
      <c r="A9" t="s">
        <v>127</v>
      </c>
      <c r="B9" s="82">
        <v>203.84854770147092</v>
      </c>
    </row>
    <row r="10" spans="1:6" x14ac:dyDescent="0.2">
      <c r="A10" t="s">
        <v>128</v>
      </c>
      <c r="B10" s="82">
        <v>4.8211164696753404</v>
      </c>
    </row>
    <row r="11" spans="1:6" x14ac:dyDescent="0.2">
      <c r="A11" t="s">
        <v>129</v>
      </c>
      <c r="B11" s="82">
        <v>154.16552899733801</v>
      </c>
    </row>
    <row r="12" spans="1:6" x14ac:dyDescent="0.2">
      <c r="A12" t="s">
        <v>130</v>
      </c>
      <c r="B12" s="82">
        <v>249.687196801786</v>
      </c>
    </row>
    <row r="13" spans="1:6" x14ac:dyDescent="0.2">
      <c r="A13" t="s">
        <v>131</v>
      </c>
      <c r="B13" s="82">
        <v>231.373920983815</v>
      </c>
    </row>
    <row r="14" spans="1:6" x14ac:dyDescent="0.2">
      <c r="A14" t="s">
        <v>132</v>
      </c>
      <c r="B14" s="82">
        <v>141.32114123238952</v>
      </c>
    </row>
    <row r="15" spans="1:6" x14ac:dyDescent="0.2">
      <c r="A15" t="s">
        <v>133</v>
      </c>
      <c r="B15" s="82">
        <v>217.03439677713888</v>
      </c>
    </row>
    <row r="16" spans="1:6" x14ac:dyDescent="0.2">
      <c r="A16" t="s">
        <v>134</v>
      </c>
      <c r="B16" s="82">
        <v>167.26484261710044</v>
      </c>
    </row>
    <row r="17" spans="1:2" x14ac:dyDescent="0.2">
      <c r="A17" t="s">
        <v>135</v>
      </c>
      <c r="B17" s="82">
        <v>70.122990860894262</v>
      </c>
    </row>
    <row r="18" spans="1:2" x14ac:dyDescent="0.2">
      <c r="A18" t="s">
        <v>136</v>
      </c>
      <c r="B18" s="82">
        <v>239.44081767113622</v>
      </c>
    </row>
    <row r="19" spans="1:2" x14ac:dyDescent="0.2">
      <c r="A19" t="s">
        <v>137</v>
      </c>
      <c r="B19" s="82">
        <v>241.88276353828198</v>
      </c>
    </row>
    <row r="20" spans="1:2" x14ac:dyDescent="0.2">
      <c r="A20" t="s">
        <v>138</v>
      </c>
      <c r="B20" s="82">
        <v>11.230322332827114</v>
      </c>
    </row>
    <row r="21" spans="1:2" x14ac:dyDescent="0.2">
      <c r="A21" t="s">
        <v>139</v>
      </c>
      <c r="B21" s="82">
        <v>127.30831947927767</v>
      </c>
    </row>
    <row r="22" spans="1:2" x14ac:dyDescent="0.2">
      <c r="A22" t="s">
        <v>140</v>
      </c>
      <c r="B22" s="82">
        <v>19.043743163596943</v>
      </c>
    </row>
    <row r="23" spans="1:2" x14ac:dyDescent="0.2">
      <c r="A23" t="s">
        <v>141</v>
      </c>
      <c r="B23" s="82">
        <v>58.757694445386036</v>
      </c>
    </row>
    <row r="24" spans="1:2" x14ac:dyDescent="0.2">
      <c r="A24" t="s">
        <v>142</v>
      </c>
      <c r="B24" s="82">
        <v>103.10183397296124</v>
      </c>
    </row>
    <row r="25" spans="1:2" x14ac:dyDescent="0.2">
      <c r="A25" t="s">
        <v>143</v>
      </c>
      <c r="B25" s="82">
        <v>194.33471021034393</v>
      </c>
    </row>
    <row r="26" spans="1:2" x14ac:dyDescent="0.2">
      <c r="A26" t="s">
        <v>144</v>
      </c>
      <c r="B26" s="82">
        <v>199.07010274754484</v>
      </c>
    </row>
    <row r="27" spans="1:2" x14ac:dyDescent="0.2">
      <c r="A27" t="s">
        <v>145</v>
      </c>
      <c r="B27" s="82">
        <v>162.19632882087069</v>
      </c>
    </row>
    <row r="28" spans="1:2" x14ac:dyDescent="0.2">
      <c r="A28" t="s">
        <v>146</v>
      </c>
      <c r="B28" s="82">
        <v>117.6085492738744</v>
      </c>
    </row>
    <row r="29" spans="1:2" x14ac:dyDescent="0.2">
      <c r="A29" t="s">
        <v>147</v>
      </c>
      <c r="B29" s="82">
        <v>241.79141786122054</v>
      </c>
    </row>
    <row r="30" spans="1:2" x14ac:dyDescent="0.2">
      <c r="A30" t="s">
        <v>148</v>
      </c>
      <c r="B30" s="82">
        <v>148.98430933133395</v>
      </c>
    </row>
    <row r="31" spans="1:2" x14ac:dyDescent="0.2">
      <c r="A31" t="s">
        <v>149</v>
      </c>
      <c r="B31" s="82">
        <v>65.870385702395595</v>
      </c>
    </row>
    <row r="32" spans="1:2" x14ac:dyDescent="0.2">
      <c r="A32" t="s">
        <v>150</v>
      </c>
      <c r="B32" s="82">
        <v>70.378475156893998</v>
      </c>
    </row>
    <row r="33" spans="1:2" x14ac:dyDescent="0.2">
      <c r="A33" t="s">
        <v>151</v>
      </c>
      <c r="B33" s="82">
        <v>235.61833450012168</v>
      </c>
    </row>
    <row r="34" spans="1:2" x14ac:dyDescent="0.2">
      <c r="A34" t="s">
        <v>152</v>
      </c>
      <c r="B34" s="82">
        <v>78.51917661836228</v>
      </c>
    </row>
    <row r="35" spans="1:2" x14ac:dyDescent="0.2">
      <c r="A35" t="s">
        <v>153</v>
      </c>
      <c r="B35" s="82">
        <v>135.16713283029179</v>
      </c>
    </row>
    <row r="36" spans="1:2" x14ac:dyDescent="0.2">
      <c r="A36" t="s">
        <v>154</v>
      </c>
      <c r="B36" s="82">
        <v>48.641402585305357</v>
      </c>
    </row>
    <row r="37" spans="1:2" x14ac:dyDescent="0.2">
      <c r="A37" t="s">
        <v>155</v>
      </c>
      <c r="B37" s="82">
        <v>163.99624694586447</v>
      </c>
    </row>
    <row r="38" spans="1:2" x14ac:dyDescent="0.2">
      <c r="A38" t="s">
        <v>156</v>
      </c>
      <c r="B38" s="82">
        <v>231.01917845520418</v>
      </c>
    </row>
    <row r="39" spans="1:2" x14ac:dyDescent="0.2">
      <c r="A39" t="s">
        <v>157</v>
      </c>
      <c r="B39" s="82">
        <v>93.124513613963344</v>
      </c>
    </row>
    <row r="40" spans="1:2" x14ac:dyDescent="0.2">
      <c r="A40" t="s">
        <v>158</v>
      </c>
      <c r="B40" s="82">
        <v>43.905141121294648</v>
      </c>
    </row>
    <row r="41" spans="1:2" x14ac:dyDescent="0.2">
      <c r="A41" t="s">
        <v>159</v>
      </c>
      <c r="B41" s="82">
        <v>160.41868565216831</v>
      </c>
    </row>
    <row r="42" spans="1:2" x14ac:dyDescent="0.2">
      <c r="A42" t="s">
        <v>160</v>
      </c>
      <c r="B42" s="82">
        <v>183.94774756794448</v>
      </c>
    </row>
    <row r="43" spans="1:2" x14ac:dyDescent="0.2">
      <c r="A43" t="s">
        <v>161</v>
      </c>
      <c r="B43" s="82">
        <v>230.56639505736743</v>
      </c>
    </row>
    <row r="44" spans="1:2" x14ac:dyDescent="0.2">
      <c r="A44" t="s">
        <v>162</v>
      </c>
      <c r="B44" s="82">
        <v>45.720122595700765</v>
      </c>
    </row>
    <row r="45" spans="1:2" x14ac:dyDescent="0.2">
      <c r="A45" t="s">
        <v>163</v>
      </c>
      <c r="B45" s="82">
        <v>201.08186379998511</v>
      </c>
    </row>
    <row r="46" spans="1:2" x14ac:dyDescent="0.2">
      <c r="A46" t="s">
        <v>164</v>
      </c>
      <c r="B46" s="82">
        <v>66.759654554853171</v>
      </c>
    </row>
    <row r="47" spans="1:2" x14ac:dyDescent="0.2">
      <c r="A47" t="s">
        <v>165</v>
      </c>
      <c r="B47" s="82">
        <v>102.2256316604965</v>
      </c>
    </row>
    <row r="48" spans="1:2" x14ac:dyDescent="0.2">
      <c r="A48" t="s">
        <v>166</v>
      </c>
      <c r="B48" s="82">
        <v>125.55774735730409</v>
      </c>
    </row>
    <row r="49" spans="1:2" x14ac:dyDescent="0.2">
      <c r="A49" t="s">
        <v>167</v>
      </c>
      <c r="B49" s="82">
        <v>149.75130023898998</v>
      </c>
    </row>
    <row r="50" spans="1:2" x14ac:dyDescent="0.2">
      <c r="A50" t="s">
        <v>168</v>
      </c>
      <c r="B50" s="82">
        <v>92.1305701958143</v>
      </c>
    </row>
    <row r="51" spans="1:2" x14ac:dyDescent="0.2">
      <c r="A51" t="s">
        <v>169</v>
      </c>
      <c r="B51" s="82">
        <v>65.199621292383824</v>
      </c>
    </row>
    <row r="52" spans="1:2" x14ac:dyDescent="0.2">
      <c r="A52" t="s">
        <v>170</v>
      </c>
      <c r="B52" s="82">
        <v>99.735587907179763</v>
      </c>
    </row>
    <row r="53" spans="1:2" x14ac:dyDescent="0.2">
      <c r="A53" t="s">
        <v>171</v>
      </c>
      <c r="B53" s="82">
        <v>31.87712640229179</v>
      </c>
    </row>
    <row r="54" spans="1:2" x14ac:dyDescent="0.2">
      <c r="A54" t="s">
        <v>172</v>
      </c>
      <c r="B54" s="82">
        <v>202.16211149506148</v>
      </c>
    </row>
    <row r="55" spans="1:2" x14ac:dyDescent="0.2">
      <c r="A55" t="s">
        <v>173</v>
      </c>
      <c r="B55" s="82">
        <v>53.799996893357402</v>
      </c>
    </row>
    <row r="56" spans="1:2" x14ac:dyDescent="0.2">
      <c r="A56" t="s">
        <v>174</v>
      </c>
      <c r="B56" s="82">
        <v>172.29695849900418</v>
      </c>
    </row>
    <row r="57" spans="1:2" x14ac:dyDescent="0.2">
      <c r="A57" t="s">
        <v>175</v>
      </c>
      <c r="B57" s="82">
        <v>97.594128939324477</v>
      </c>
    </row>
    <row r="58" spans="1:2" x14ac:dyDescent="0.2">
      <c r="A58" t="s">
        <v>176</v>
      </c>
      <c r="B58" s="82">
        <v>246.0748308966028</v>
      </c>
    </row>
    <row r="59" spans="1:2" x14ac:dyDescent="0.2">
      <c r="A59" t="s">
        <v>177</v>
      </c>
      <c r="B59" s="82">
        <v>90.678631056083532</v>
      </c>
    </row>
    <row r="60" spans="1:2" x14ac:dyDescent="0.2">
      <c r="A60" t="s">
        <v>178</v>
      </c>
      <c r="B60" s="82">
        <v>157.95212370722601</v>
      </c>
    </row>
    <row r="61" spans="1:2" x14ac:dyDescent="0.2">
      <c r="A61" t="s">
        <v>179</v>
      </c>
      <c r="B61" s="82">
        <v>210.60646140149862</v>
      </c>
    </row>
    <row r="62" spans="1:2" x14ac:dyDescent="0.2">
      <c r="A62" t="s">
        <v>180</v>
      </c>
      <c r="B62" s="82">
        <v>179.76531255150437</v>
      </c>
    </row>
    <row r="63" spans="1:2" x14ac:dyDescent="0.2">
      <c r="A63" t="s">
        <v>181</v>
      </c>
      <c r="B63" s="82">
        <v>181.4632453576755</v>
      </c>
    </row>
    <row r="64" spans="1:2" x14ac:dyDescent="0.2">
      <c r="A64" t="s">
        <v>182</v>
      </c>
      <c r="B64" s="82">
        <v>174.36932340896055</v>
      </c>
    </row>
    <row r="65" spans="1:2" x14ac:dyDescent="0.2">
      <c r="A65" t="s">
        <v>183</v>
      </c>
      <c r="B65" s="82">
        <v>62.899808776014119</v>
      </c>
    </row>
    <row r="66" spans="1:2" x14ac:dyDescent="0.2">
      <c r="A66" t="s">
        <v>184</v>
      </c>
      <c r="B66" s="82">
        <v>63.497524467293481</v>
      </c>
    </row>
    <row r="67" spans="1:2" x14ac:dyDescent="0.2">
      <c r="A67" t="s">
        <v>185</v>
      </c>
      <c r="B67" s="82">
        <v>169.07973032518987</v>
      </c>
    </row>
    <row r="68" spans="1:2" x14ac:dyDescent="0.2">
      <c r="A68" t="s">
        <v>186</v>
      </c>
      <c r="B68" s="82">
        <v>144.91715043067782</v>
      </c>
    </row>
    <row r="69" spans="1:2" x14ac:dyDescent="0.2">
      <c r="A69" t="s">
        <v>187</v>
      </c>
      <c r="B69" s="82">
        <v>91.647538913718989</v>
      </c>
    </row>
    <row r="70" spans="1:2" x14ac:dyDescent="0.2">
      <c r="A70" t="s">
        <v>188</v>
      </c>
      <c r="B70" s="82">
        <v>24.771160876733727</v>
      </c>
    </row>
    <row r="71" spans="1:2" x14ac:dyDescent="0.2">
      <c r="A71" t="s">
        <v>189</v>
      </c>
      <c r="B71" s="82">
        <v>207.62807366003457</v>
      </c>
    </row>
    <row r="72" spans="1:2" x14ac:dyDescent="0.2">
      <c r="A72" t="s">
        <v>190</v>
      </c>
      <c r="B72" s="82">
        <v>115.20635443078592</v>
      </c>
    </row>
    <row r="73" spans="1:2" x14ac:dyDescent="0.2">
      <c r="A73" t="s">
        <v>191</v>
      </c>
      <c r="B73" s="82">
        <v>32.662133315269458</v>
      </c>
    </row>
    <row r="74" spans="1:2" x14ac:dyDescent="0.2">
      <c r="A74" t="s">
        <v>192</v>
      </c>
      <c r="B74" s="82">
        <v>211.03019603484807</v>
      </c>
    </row>
    <row r="75" spans="1:2" x14ac:dyDescent="0.2">
      <c r="A75" t="s">
        <v>193</v>
      </c>
      <c r="B75" s="82">
        <v>183.39869159426362</v>
      </c>
    </row>
    <row r="76" spans="1:2" x14ac:dyDescent="0.2">
      <c r="A76" t="s">
        <v>194</v>
      </c>
      <c r="B76" s="82">
        <v>16.112375847211563</v>
      </c>
    </row>
    <row r="77" spans="1:2" x14ac:dyDescent="0.2">
      <c r="A77" t="s">
        <v>195</v>
      </c>
      <c r="B77" s="82">
        <v>231.55627098115798</v>
      </c>
    </row>
    <row r="78" spans="1:2" x14ac:dyDescent="0.2">
      <c r="A78" t="s">
        <v>196</v>
      </c>
      <c r="B78" s="82">
        <v>180.28848774958826</v>
      </c>
    </row>
    <row r="79" spans="1:2" x14ac:dyDescent="0.2">
      <c r="A79" t="s">
        <v>197</v>
      </c>
      <c r="B79" s="82">
        <v>208.65906529297203</v>
      </c>
    </row>
    <row r="80" spans="1:2" x14ac:dyDescent="0.2">
      <c r="A80" t="s">
        <v>198</v>
      </c>
      <c r="B80" s="82">
        <v>175.49050572075586</v>
      </c>
    </row>
    <row r="81" spans="1:2" x14ac:dyDescent="0.2">
      <c r="A81" t="s">
        <v>199</v>
      </c>
      <c r="B81" s="82">
        <v>62.341597204810306</v>
      </c>
    </row>
    <row r="82" spans="1:2" x14ac:dyDescent="0.2">
      <c r="A82" t="s">
        <v>200</v>
      </c>
      <c r="B82" s="82">
        <v>1.1155277770099892</v>
      </c>
    </row>
    <row r="83" spans="1:2" x14ac:dyDescent="0.2">
      <c r="A83" t="s">
        <v>201</v>
      </c>
      <c r="B83" s="82">
        <v>76.965868291841105</v>
      </c>
    </row>
    <row r="84" spans="1:2" x14ac:dyDescent="0.2">
      <c r="A84" t="s">
        <v>202</v>
      </c>
      <c r="B84" s="82">
        <v>37.421823733569589</v>
      </c>
    </row>
    <row r="85" spans="1:2" x14ac:dyDescent="0.2">
      <c r="A85" t="s">
        <v>203</v>
      </c>
      <c r="B85" s="82">
        <v>222.37915602539846</v>
      </c>
    </row>
    <row r="86" spans="1:2" x14ac:dyDescent="0.2">
      <c r="A86" t="s">
        <v>204</v>
      </c>
      <c r="B86" s="82">
        <v>237.11619820968221</v>
      </c>
    </row>
    <row r="87" spans="1:2" x14ac:dyDescent="0.2">
      <c r="A87" t="s">
        <v>205</v>
      </c>
      <c r="B87" s="82">
        <v>164.64342667873188</v>
      </c>
    </row>
    <row r="88" spans="1:2" x14ac:dyDescent="0.2">
      <c r="A88" t="s">
        <v>206</v>
      </c>
      <c r="B88" s="82">
        <v>143.3446082343398</v>
      </c>
    </row>
    <row r="89" spans="1:2" x14ac:dyDescent="0.2">
      <c r="A89" t="s">
        <v>207</v>
      </c>
      <c r="B89" s="82">
        <v>114.05105689972633</v>
      </c>
    </row>
    <row r="90" spans="1:2" x14ac:dyDescent="0.2">
      <c r="A90" t="s">
        <v>208</v>
      </c>
      <c r="B90" s="82">
        <v>196.53109390920406</v>
      </c>
    </row>
    <row r="91" spans="1:2" x14ac:dyDescent="0.2">
      <c r="A91" t="s">
        <v>209</v>
      </c>
      <c r="B91" s="82">
        <v>104.94115830840519</v>
      </c>
    </row>
    <row r="92" spans="1:2" x14ac:dyDescent="0.2">
      <c r="A92" t="s">
        <v>210</v>
      </c>
      <c r="B92" s="82">
        <v>0.31957604958549046</v>
      </c>
    </row>
    <row r="93" spans="1:2" x14ac:dyDescent="0.2">
      <c r="A93" t="s">
        <v>211</v>
      </c>
      <c r="B93" s="82">
        <v>230.20786659548452</v>
      </c>
    </row>
    <row r="94" spans="1:2" x14ac:dyDescent="0.2">
      <c r="A94" t="s">
        <v>212</v>
      </c>
      <c r="B94" s="82">
        <v>58.44299118105306</v>
      </c>
    </row>
    <row r="95" spans="1:2" x14ac:dyDescent="0.2">
      <c r="A95" t="s">
        <v>213</v>
      </c>
      <c r="B95" s="82">
        <v>181.58753232229401</v>
      </c>
    </row>
    <row r="96" spans="1:2" x14ac:dyDescent="0.2">
      <c r="A96" t="s">
        <v>214</v>
      </c>
      <c r="B96" s="82">
        <v>216.22120025748544</v>
      </c>
    </row>
    <row r="97" spans="1:2" x14ac:dyDescent="0.2">
      <c r="A97" t="s">
        <v>215</v>
      </c>
      <c r="B97" s="82">
        <v>5.0719259642390551</v>
      </c>
    </row>
    <row r="98" spans="1:2" x14ac:dyDescent="0.2">
      <c r="A98" t="s">
        <v>216</v>
      </c>
      <c r="B98" s="82">
        <v>69.97675675693057</v>
      </c>
    </row>
    <row r="99" spans="1:2" x14ac:dyDescent="0.2">
      <c r="A99" t="s">
        <v>217</v>
      </c>
      <c r="B99" s="82">
        <v>133.77270813403143</v>
      </c>
    </row>
    <row r="100" spans="1:2" x14ac:dyDescent="0.2">
      <c r="A100" t="s">
        <v>218</v>
      </c>
      <c r="B100" s="82">
        <v>211.54122084817345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defaultRowHeight="12.75" x14ac:dyDescent="0.2"/>
  <cols>
    <col min="2" max="2" width="12" bestFit="1" customWidth="1"/>
  </cols>
  <sheetData>
    <row r="1" spans="1:2" x14ac:dyDescent="0.2">
      <c r="A1" t="s">
        <v>93</v>
      </c>
      <c r="B1" s="82">
        <v>10000</v>
      </c>
    </row>
    <row r="2" spans="1:2" x14ac:dyDescent="0.2">
      <c r="A2" t="s">
        <v>94</v>
      </c>
      <c r="B2" s="84">
        <v>0.1</v>
      </c>
    </row>
    <row r="3" spans="1:2" x14ac:dyDescent="0.2">
      <c r="A3" t="s">
        <v>95</v>
      </c>
      <c r="B3">
        <v>5</v>
      </c>
    </row>
    <row r="5" spans="1:2" x14ac:dyDescent="0.2">
      <c r="A5" t="s">
        <v>52</v>
      </c>
      <c r="B5" s="82">
        <f>B1*(1+B2)^B3</f>
        <v>16105.100000000006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workbookViewId="0">
      <selection activeCell="B10" sqref="B10"/>
    </sheetView>
  </sheetViews>
  <sheetFormatPr defaultRowHeight="12.75" x14ac:dyDescent="0.2"/>
  <cols>
    <col min="1" max="1" width="1" customWidth="1"/>
    <col min="2" max="2" width="8.5703125" customWidth="1"/>
    <col min="3" max="3" width="7.7109375" customWidth="1"/>
    <col min="4" max="4" width="7.42578125" customWidth="1"/>
    <col min="5" max="5" width="8.42578125" customWidth="1"/>
    <col min="6" max="6" width="1.28515625" customWidth="1"/>
    <col min="7" max="7" width="7" bestFit="1" customWidth="1"/>
    <col min="8" max="8" width="24" customWidth="1"/>
    <col min="9" max="9" width="1.28515625" customWidth="1"/>
    <col min="10" max="10" width="19.140625" customWidth="1"/>
    <col min="11" max="11" width="13.5703125" customWidth="1"/>
    <col min="12" max="12" width="1.5703125" customWidth="1"/>
    <col min="13" max="13" width="31" bestFit="1" customWidth="1"/>
  </cols>
  <sheetData>
    <row r="1" spans="1:13" ht="4.5" customHeight="1" x14ac:dyDescent="0.3">
      <c r="B1" s="42"/>
      <c r="C1" s="43"/>
      <c r="D1" s="43"/>
    </row>
    <row r="2" spans="1:13" ht="15.75" x14ac:dyDescent="0.25">
      <c r="B2" s="44" t="s">
        <v>61</v>
      </c>
      <c r="C2" s="43"/>
      <c r="D2" s="43"/>
      <c r="J2" s="53" t="s">
        <v>73</v>
      </c>
      <c r="M2" s="53" t="s">
        <v>91</v>
      </c>
    </row>
    <row r="3" spans="1:13" ht="6" customHeight="1" thickBot="1" x14ac:dyDescent="0.25">
      <c r="A3" s="43"/>
      <c r="B3" s="43"/>
      <c r="C3" s="43"/>
      <c r="D3" s="43"/>
    </row>
    <row r="4" spans="1:13" ht="15.75" customHeight="1" x14ac:dyDescent="0.25">
      <c r="A4" s="43"/>
      <c r="B4" s="65"/>
      <c r="C4" s="91">
        <v>2008</v>
      </c>
      <c r="D4" s="92"/>
      <c r="E4" s="93"/>
      <c r="G4" s="41" t="s">
        <v>56</v>
      </c>
      <c r="H4" s="41" t="s">
        <v>83</v>
      </c>
      <c r="J4" t="s">
        <v>74</v>
      </c>
      <c r="K4" s="63"/>
      <c r="M4" s="80" t="s">
        <v>69</v>
      </c>
    </row>
    <row r="5" spans="1:13" ht="15.75" thickBot="1" x14ac:dyDescent="0.3">
      <c r="A5" s="43"/>
      <c r="B5" s="66" t="s">
        <v>64</v>
      </c>
      <c r="C5" s="45" t="s">
        <v>54</v>
      </c>
      <c r="D5" s="46" t="s">
        <v>55</v>
      </c>
      <c r="E5" s="67" t="s">
        <v>56</v>
      </c>
      <c r="G5" s="41" t="s">
        <v>54</v>
      </c>
      <c r="H5" s="41" t="s">
        <v>84</v>
      </c>
      <c r="J5" t="s">
        <v>80</v>
      </c>
      <c r="K5" s="63"/>
      <c r="M5" s="64" t="s">
        <v>70</v>
      </c>
    </row>
    <row r="6" spans="1:13" ht="15.75" thickTop="1" x14ac:dyDescent="0.25">
      <c r="A6" s="43"/>
      <c r="B6" s="68" t="s">
        <v>57</v>
      </c>
      <c r="C6" s="55">
        <v>10111</v>
      </c>
      <c r="D6" s="56">
        <v>13405</v>
      </c>
      <c r="E6" s="69">
        <v>20800</v>
      </c>
      <c r="G6" s="54" t="s">
        <v>64</v>
      </c>
      <c r="H6" s="54" t="s">
        <v>85</v>
      </c>
      <c r="J6" t="s">
        <v>79</v>
      </c>
      <c r="K6" s="63"/>
      <c r="M6" t="s">
        <v>72</v>
      </c>
    </row>
    <row r="7" spans="1:13" ht="15" x14ac:dyDescent="0.25">
      <c r="A7" s="43"/>
      <c r="B7" s="70" t="s">
        <v>58</v>
      </c>
      <c r="C7" s="57">
        <v>22100</v>
      </c>
      <c r="D7" s="58">
        <v>24050</v>
      </c>
      <c r="E7" s="71">
        <v>27890</v>
      </c>
      <c r="G7" s="41" t="s">
        <v>65</v>
      </c>
      <c r="H7" s="41" t="s">
        <v>86</v>
      </c>
      <c r="J7" t="s">
        <v>78</v>
      </c>
      <c r="K7" s="63"/>
      <c r="M7" s="64" t="s">
        <v>62</v>
      </c>
    </row>
    <row r="8" spans="1:13" ht="15" x14ac:dyDescent="0.25">
      <c r="A8" s="43"/>
      <c r="B8" s="72" t="s">
        <v>59</v>
      </c>
      <c r="C8" s="59">
        <v>13270</v>
      </c>
      <c r="D8" s="60">
        <v>15670</v>
      </c>
      <c r="E8" s="73">
        <v>19850</v>
      </c>
      <c r="G8" s="41" t="s">
        <v>66</v>
      </c>
      <c r="H8" s="41" t="s">
        <v>87</v>
      </c>
      <c r="J8" t="s">
        <v>77</v>
      </c>
      <c r="K8" s="63"/>
      <c r="M8" s="64" t="s">
        <v>81</v>
      </c>
    </row>
    <row r="9" spans="1:13" ht="15.75" thickBot="1" x14ac:dyDescent="0.3">
      <c r="A9" s="43"/>
      <c r="B9" s="74" t="s">
        <v>60</v>
      </c>
      <c r="C9" s="61">
        <v>10800</v>
      </c>
      <c r="D9" s="62">
        <v>21500</v>
      </c>
      <c r="E9" s="75">
        <v>39000</v>
      </c>
      <c r="G9" s="41" t="s">
        <v>67</v>
      </c>
      <c r="H9" s="41" t="s">
        <v>88</v>
      </c>
      <c r="J9" t="s">
        <v>76</v>
      </c>
      <c r="K9" s="63"/>
      <c r="M9" s="64" t="s">
        <v>82</v>
      </c>
    </row>
    <row r="10" spans="1:13" ht="16.5" thickTop="1" thickBot="1" x14ac:dyDescent="0.3">
      <c r="B10" s="79" t="s">
        <v>52</v>
      </c>
      <c r="C10" s="76">
        <f>SUM(C6:C9)</f>
        <v>56281</v>
      </c>
      <c r="D10" s="77">
        <f>SUM(D6:D9)</f>
        <v>74625</v>
      </c>
      <c r="E10" s="78">
        <f>SUM(E6:E9)</f>
        <v>107540</v>
      </c>
      <c r="G10" s="41" t="s">
        <v>68</v>
      </c>
      <c r="H10" s="41" t="s">
        <v>89</v>
      </c>
      <c r="J10" t="s">
        <v>75</v>
      </c>
      <c r="K10" s="63"/>
      <c r="M10" s="64" t="s">
        <v>71</v>
      </c>
    </row>
    <row r="11" spans="1:13" x14ac:dyDescent="0.2">
      <c r="G11" s="41" t="s">
        <v>55</v>
      </c>
      <c r="H11" s="41" t="s">
        <v>90</v>
      </c>
    </row>
  </sheetData>
  <mergeCells count="1">
    <mergeCell ref="C4:E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workbookViewId="0">
      <selection activeCell="L31" sqref="L31"/>
    </sheetView>
  </sheetViews>
  <sheetFormatPr defaultRowHeight="12.75" x14ac:dyDescent="0.2"/>
  <cols>
    <col min="1" max="1" width="1" customWidth="1"/>
    <col min="2" max="2" width="6.140625" customWidth="1"/>
    <col min="3" max="3" width="24.7109375" customWidth="1"/>
    <col min="4" max="7" width="10.140625" customWidth="1"/>
    <col min="8" max="8" width="14.5703125" customWidth="1"/>
    <col min="9" max="9" width="2.85546875" customWidth="1"/>
    <col min="10" max="10" width="6" customWidth="1"/>
    <col min="12" max="12" width="11.42578125" bestFit="1" customWidth="1"/>
  </cols>
  <sheetData>
    <row r="1" spans="2:10" ht="6" customHeight="1" x14ac:dyDescent="0.2"/>
    <row r="2" spans="2:10" ht="15.75" x14ac:dyDescent="0.25">
      <c r="B2" s="47" t="s">
        <v>0</v>
      </c>
      <c r="F2" s="1"/>
    </row>
    <row r="3" spans="2:10" ht="6" customHeight="1" thickBot="1" x14ac:dyDescent="0.25">
      <c r="B3" s="2"/>
    </row>
    <row r="4" spans="2:10" ht="15" customHeight="1" thickTop="1" x14ac:dyDescent="0.2">
      <c r="B4" s="89" t="s">
        <v>1</v>
      </c>
      <c r="C4" s="87" t="s">
        <v>2</v>
      </c>
      <c r="D4" s="3" t="s">
        <v>3</v>
      </c>
      <c r="E4" s="4" t="s">
        <v>63</v>
      </c>
      <c r="F4" s="5"/>
      <c r="G4" s="5"/>
      <c r="H4" s="6"/>
      <c r="J4" s="7" t="s">
        <v>4</v>
      </c>
    </row>
    <row r="5" spans="2:10" ht="15" customHeight="1" thickBot="1" x14ac:dyDescent="0.25">
      <c r="B5" s="90"/>
      <c r="C5" s="88"/>
      <c r="D5" s="8">
        <v>2008</v>
      </c>
      <c r="E5" s="48" t="s">
        <v>5</v>
      </c>
      <c r="F5" s="49"/>
      <c r="G5" s="50" t="s">
        <v>6</v>
      </c>
      <c r="H5" s="51"/>
      <c r="J5" s="52">
        <v>1.1499999999999999</v>
      </c>
    </row>
    <row r="6" spans="2:10" ht="15" customHeight="1" thickTop="1" x14ac:dyDescent="0.2">
      <c r="B6" s="9">
        <v>501</v>
      </c>
      <c r="C6" s="10" t="s">
        <v>7</v>
      </c>
      <c r="D6" s="11">
        <v>550</v>
      </c>
      <c r="E6" s="12"/>
      <c r="F6" s="12" t="s">
        <v>8</v>
      </c>
      <c r="G6" s="13"/>
      <c r="H6" s="14" t="s">
        <v>9</v>
      </c>
    </row>
    <row r="7" spans="2:10" ht="15" customHeight="1" x14ac:dyDescent="0.2">
      <c r="B7" s="15">
        <v>502</v>
      </c>
      <c r="C7" s="16" t="s">
        <v>10</v>
      </c>
      <c r="D7" s="17">
        <v>660</v>
      </c>
      <c r="E7" s="12"/>
      <c r="F7" s="18" t="s">
        <v>11</v>
      </c>
      <c r="G7" s="13"/>
      <c r="H7" s="19" t="s">
        <v>12</v>
      </c>
    </row>
    <row r="8" spans="2:10" ht="15" customHeight="1" x14ac:dyDescent="0.2">
      <c r="B8" s="20">
        <v>504</v>
      </c>
      <c r="C8" s="21" t="s">
        <v>13</v>
      </c>
      <c r="D8" s="22">
        <v>12100</v>
      </c>
      <c r="E8" s="12"/>
      <c r="F8" s="18" t="s">
        <v>14</v>
      </c>
      <c r="G8" s="13"/>
      <c r="H8" s="19" t="s">
        <v>15</v>
      </c>
    </row>
    <row r="9" spans="2:10" ht="15" customHeight="1" x14ac:dyDescent="0.2">
      <c r="B9" s="20">
        <v>511</v>
      </c>
      <c r="C9" s="21" t="s">
        <v>16</v>
      </c>
      <c r="D9" s="22">
        <v>880</v>
      </c>
      <c r="E9" s="12"/>
      <c r="F9" s="18" t="s">
        <v>17</v>
      </c>
      <c r="G9" s="13"/>
      <c r="H9" s="19" t="s">
        <v>18</v>
      </c>
    </row>
    <row r="10" spans="2:10" ht="15" customHeight="1" x14ac:dyDescent="0.2">
      <c r="B10" s="20">
        <v>512</v>
      </c>
      <c r="C10" s="21" t="s">
        <v>19</v>
      </c>
      <c r="D10" s="22">
        <v>550</v>
      </c>
      <c r="E10" s="12"/>
      <c r="F10" s="18" t="s">
        <v>20</v>
      </c>
      <c r="G10" s="13"/>
      <c r="H10" s="19" t="s">
        <v>21</v>
      </c>
    </row>
    <row r="11" spans="2:10" ht="15" customHeight="1" x14ac:dyDescent="0.2">
      <c r="B11" s="20">
        <v>518</v>
      </c>
      <c r="C11" s="21" t="s">
        <v>22</v>
      </c>
      <c r="D11" s="22">
        <v>660</v>
      </c>
      <c r="E11" s="12"/>
      <c r="F11" s="18" t="s">
        <v>23</v>
      </c>
      <c r="G11" s="13"/>
      <c r="H11" s="19" t="s">
        <v>24</v>
      </c>
    </row>
    <row r="12" spans="2:10" ht="15" customHeight="1" x14ac:dyDescent="0.2">
      <c r="B12" s="20">
        <v>518</v>
      </c>
      <c r="C12" s="21" t="s">
        <v>25</v>
      </c>
      <c r="D12" s="22">
        <v>3300</v>
      </c>
      <c r="E12" s="12"/>
      <c r="F12" s="18" t="s">
        <v>26</v>
      </c>
      <c r="G12" s="13"/>
      <c r="H12" s="19" t="s">
        <v>27</v>
      </c>
    </row>
    <row r="13" spans="2:10" ht="15" customHeight="1" x14ac:dyDescent="0.2">
      <c r="B13" s="20">
        <v>518</v>
      </c>
      <c r="C13" s="21" t="s">
        <v>28</v>
      </c>
      <c r="D13" s="22">
        <v>1650</v>
      </c>
      <c r="E13" s="12"/>
      <c r="F13" s="18" t="s">
        <v>29</v>
      </c>
      <c r="G13" s="13"/>
      <c r="H13" s="19" t="s">
        <v>30</v>
      </c>
    </row>
    <row r="14" spans="2:10" ht="15" customHeight="1" x14ac:dyDescent="0.2">
      <c r="B14" s="20">
        <v>518</v>
      </c>
      <c r="C14" s="21" t="s">
        <v>31</v>
      </c>
      <c r="D14" s="22">
        <v>2200</v>
      </c>
      <c r="E14" s="12"/>
      <c r="F14" s="18" t="s">
        <v>32</v>
      </c>
      <c r="G14" s="13"/>
      <c r="H14" s="19" t="s">
        <v>33</v>
      </c>
    </row>
    <row r="15" spans="2:10" ht="15" customHeight="1" x14ac:dyDescent="0.2">
      <c r="B15" s="20">
        <v>518</v>
      </c>
      <c r="C15" s="21" t="s">
        <v>34</v>
      </c>
      <c r="D15" s="22">
        <v>550</v>
      </c>
      <c r="E15" s="12"/>
      <c r="F15" s="18" t="s">
        <v>35</v>
      </c>
      <c r="G15" s="13"/>
      <c r="H15" s="19" t="s">
        <v>36</v>
      </c>
    </row>
    <row r="16" spans="2:10" ht="15" customHeight="1" x14ac:dyDescent="0.2">
      <c r="B16" s="20" t="s">
        <v>37</v>
      </c>
      <c r="C16" s="21" t="s">
        <v>38</v>
      </c>
      <c r="D16" s="22">
        <v>20900</v>
      </c>
      <c r="E16" s="12"/>
      <c r="F16" s="18" t="s">
        <v>39</v>
      </c>
      <c r="G16" s="13"/>
      <c r="H16" s="19" t="s">
        <v>40</v>
      </c>
    </row>
    <row r="17" spans="2:8" ht="15" customHeight="1" x14ac:dyDescent="0.2">
      <c r="B17" s="20" t="s">
        <v>41</v>
      </c>
      <c r="C17" s="21" t="s">
        <v>42</v>
      </c>
      <c r="D17" s="22">
        <v>330</v>
      </c>
      <c r="E17" s="12"/>
      <c r="F17" s="18" t="s">
        <v>43</v>
      </c>
      <c r="G17" s="13"/>
      <c r="H17" s="19" t="s">
        <v>44</v>
      </c>
    </row>
    <row r="18" spans="2:8" ht="15" customHeight="1" thickBot="1" x14ac:dyDescent="0.25">
      <c r="B18" s="23">
        <v>518</v>
      </c>
      <c r="C18" s="24" t="s">
        <v>45</v>
      </c>
      <c r="D18" s="25">
        <v>440</v>
      </c>
      <c r="E18" s="26"/>
      <c r="F18" s="27" t="s">
        <v>46</v>
      </c>
      <c r="G18" s="26"/>
      <c r="H18" s="28" t="s">
        <v>47</v>
      </c>
    </row>
    <row r="19" spans="2:8" ht="15" customHeight="1" thickTop="1" x14ac:dyDescent="0.2">
      <c r="B19" s="29">
        <v>518</v>
      </c>
      <c r="C19" s="30" t="s">
        <v>48</v>
      </c>
      <c r="D19" s="31">
        <v>800</v>
      </c>
      <c r="E19" s="12"/>
      <c r="F19" s="13"/>
      <c r="G19" s="13"/>
      <c r="H19" s="14"/>
    </row>
    <row r="20" spans="2:8" ht="15" customHeight="1" thickBot="1" x14ac:dyDescent="0.25">
      <c r="B20" s="23">
        <v>551</v>
      </c>
      <c r="C20" s="24" t="s">
        <v>49</v>
      </c>
      <c r="D20" s="25">
        <v>3500</v>
      </c>
      <c r="E20" s="26"/>
      <c r="F20" s="27"/>
      <c r="G20" s="27"/>
      <c r="H20" s="28"/>
    </row>
    <row r="21" spans="2:8" ht="15" customHeight="1" thickTop="1" thickBot="1" x14ac:dyDescent="0.25">
      <c r="B21" s="32"/>
      <c r="C21" s="33" t="s">
        <v>50</v>
      </c>
      <c r="D21" s="34">
        <f>SUM(D6:D20)</f>
        <v>49070</v>
      </c>
      <c r="E21" s="35">
        <f>SUM(E6:E20)</f>
        <v>0</v>
      </c>
      <c r="F21" s="36"/>
      <c r="G21" s="37">
        <f>SUM(G6:G20)</f>
        <v>0</v>
      </c>
      <c r="H21" s="38"/>
    </row>
    <row r="22" spans="2:8" ht="13.5" thickTop="1" x14ac:dyDescent="0.2">
      <c r="D22" s="39"/>
      <c r="G22" s="39"/>
      <c r="H22" s="40" t="s">
        <v>51</v>
      </c>
    </row>
  </sheetData>
  <mergeCells count="2">
    <mergeCell ref="C4:C5"/>
    <mergeCell ref="B4:B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defaultRowHeight="12.75" x14ac:dyDescent="0.2"/>
  <cols>
    <col min="1" max="1" width="26.140625" bestFit="1" customWidth="1"/>
    <col min="3" max="3" width="18.7109375" bestFit="1" customWidth="1"/>
  </cols>
  <sheetData>
    <row r="1" spans="1:6" x14ac:dyDescent="0.2">
      <c r="A1">
        <v>25</v>
      </c>
    </row>
    <row r="2" spans="1:6" ht="15" x14ac:dyDescent="0.2">
      <c r="A2" t="str">
        <f>IF(MOD(A1,2)=0,"Číslo je sudé","Číslo není sudé")</f>
        <v>Číslo není sudé</v>
      </c>
      <c r="C2" s="95" t="s">
        <v>236</v>
      </c>
      <c r="D2" s="95" t="s">
        <v>237</v>
      </c>
      <c r="E2" s="96"/>
      <c r="F2" s="96"/>
    </row>
    <row r="3" spans="1:6" ht="15" x14ac:dyDescent="0.2">
      <c r="A3" t="str">
        <f>IF(AND(A1&gt;10,A1&lt;20),"Číslo je z intervalu (10,20)","Číslo není z intervalu (10,20)")</f>
        <v>Číslo není z intervalu (10,20)</v>
      </c>
      <c r="C3" s="95" t="s">
        <v>103</v>
      </c>
      <c r="D3" s="95" t="s">
        <v>238</v>
      </c>
      <c r="E3" s="96"/>
      <c r="F3" s="96"/>
    </row>
    <row r="4" spans="1:6" ht="15" x14ac:dyDescent="0.2">
      <c r="A4" t="str">
        <f>IF(OR(A1&lt;=10,A1&gt;=20),"Číslo není z intervalu (10,20)","Číslo je z intervalu (10,20)")</f>
        <v>Číslo není z intervalu (10,20)</v>
      </c>
      <c r="C4" s="95" t="s">
        <v>239</v>
      </c>
      <c r="D4" s="95" t="s">
        <v>240</v>
      </c>
      <c r="E4" s="95" t="s">
        <v>241</v>
      </c>
      <c r="F4" s="96"/>
    </row>
    <row r="5" spans="1:6" ht="15" x14ac:dyDescent="0.2">
      <c r="A5" t="str">
        <f>IF(NOT(A1&gt;0),"Číslo je záporné","Číslo je kladné")</f>
        <v>Číslo je kladné</v>
      </c>
      <c r="C5" s="95" t="s">
        <v>242</v>
      </c>
      <c r="D5" s="95" t="s">
        <v>243</v>
      </c>
      <c r="E5" s="96"/>
      <c r="F5" s="96"/>
    </row>
    <row r="6" spans="1:6" ht="15" x14ac:dyDescent="0.2">
      <c r="A6" t="b">
        <f>ISERROR(10/0)</f>
        <v>1</v>
      </c>
      <c r="C6" s="95" t="s">
        <v>244</v>
      </c>
      <c r="D6" s="95" t="s">
        <v>245</v>
      </c>
      <c r="E6" s="96"/>
      <c r="F6" s="95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2.75" x14ac:dyDescent="0.2"/>
  <cols>
    <col min="1" max="1" width="21.140625" bestFit="1" customWidth="1"/>
  </cols>
  <sheetData>
    <row r="1" spans="1:2" x14ac:dyDescent="0.2">
      <c r="A1" t="s">
        <v>219</v>
      </c>
    </row>
    <row r="2" spans="1:2" x14ac:dyDescent="0.2">
      <c r="A2" t="s">
        <v>220</v>
      </c>
      <c r="B2">
        <f>VALUE(MID(A1,FIND(":",A1,1)+2,2))</f>
        <v>20</v>
      </c>
    </row>
    <row r="3" spans="1:2" x14ac:dyDescent="0.2">
      <c r="A3" t="s">
        <v>221</v>
      </c>
      <c r="B3">
        <f>VALUE(MID(A1,FIND("-",A1,1)+1,2))</f>
        <v>21</v>
      </c>
    </row>
    <row r="4" spans="1:2" x14ac:dyDescent="0.2">
      <c r="A4" t="s">
        <v>222</v>
      </c>
      <c r="B4">
        <f>VALUE(RIGHT(A1,2))</f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Chyby</vt:lpstr>
      <vt:lpstr>Matice</vt:lpstr>
      <vt:lpstr>Maticový vzorec</vt:lpstr>
      <vt:lpstr>Souřadnice</vt:lpstr>
      <vt:lpstr>Úrok</vt:lpstr>
      <vt:lpstr>Názvy oblastí</vt:lpstr>
      <vt:lpstr>Adresace</vt:lpstr>
      <vt:lpstr>Logické</vt:lpstr>
      <vt:lpstr>Složené</vt:lpstr>
      <vt:lpstr>Cvičení složené</vt:lpstr>
    </vt:vector>
  </TitlesOfParts>
  <Company>Sluzby 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Různé operace</dc:title>
  <dc:creator>M. Brož</dc:creator>
  <cp:lastModifiedBy>Jiří Zacpal</cp:lastModifiedBy>
  <cp:lastPrinted>2008-08-04T19:03:55Z</cp:lastPrinted>
  <dcterms:created xsi:type="dcterms:W3CDTF">2000-04-01T05:22:59Z</dcterms:created>
  <dcterms:modified xsi:type="dcterms:W3CDTF">2015-09-01T07:54:17Z</dcterms:modified>
</cp:coreProperties>
</file>